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Operacional\Fundos\!ULTIMOS REGULAMENTOS\INFRA EQUITY AÇÕES\"/>
    </mc:Choice>
  </mc:AlternateContent>
  <xr:revisionPtr revIDLastSave="0" documentId="13_ncr:1_{55C0E97A-4C28-4906-B50F-15A2AA610028}" xr6:coauthVersionLast="47" xr6:coauthVersionMax="47" xr10:uidLastSave="{00000000-0000-0000-0000-000000000000}"/>
  <bookViews>
    <workbookView xWindow="-120" yWindow="-120" windowWidth="21840" windowHeight="13140" xr2:uid="{7F14BC5A-30E5-4323-B47E-FFF16BD705D4}"/>
  </bookViews>
  <sheets>
    <sheet name="Anexo I" sheetId="1" r:id="rId1"/>
    <sheet name="Anexo I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18" i="2"/>
  <c r="D22" i="2"/>
  <c r="H22" i="2"/>
  <c r="E18" i="2"/>
  <c r="E22" i="2" s="1"/>
  <c r="F22" i="2" s="1"/>
  <c r="F13" i="2"/>
  <c r="D13" i="2"/>
  <c r="I13" i="2"/>
  <c r="J13" i="2" s="1"/>
  <c r="H13" i="2"/>
  <c r="D18" i="2" l="1"/>
  <c r="I18" i="2"/>
  <c r="I22" i="2" s="1"/>
  <c r="J22" i="2" s="1"/>
  <c r="F18" i="2"/>
  <c r="J18" i="2" s="1"/>
</calcChain>
</file>

<file path=xl/sharedStrings.xml><?xml version="1.0" encoding="utf-8"?>
<sst xmlns="http://schemas.openxmlformats.org/spreadsheetml/2006/main" count="128" uniqueCount="93">
  <si>
    <t>SUMÁRIO DA REMUNERAÇÃO DE PRESTADORES DE SERVIÇOS</t>
  </si>
  <si>
    <t>MÊS/ANO DE REFERÊNCIA</t>
  </si>
  <si>
    <t>FUNDO:</t>
  </si>
  <si>
    <t>CNPJ:</t>
  </si>
  <si>
    <t>PRESTADORES DE SERVIÇOS ESSENCIAIS</t>
  </si>
  <si>
    <t>GESTOR DE RECURSOS</t>
  </si>
  <si>
    <t>ADMINISTRADOR FIDUCIÁRIO</t>
  </si>
  <si>
    <t>SEÇÃO I - CARACTERÍSTICAS DA SUBCLASSE</t>
  </si>
  <si>
    <t>CLASSE RELACIONADA:</t>
  </si>
  <si>
    <t>CNPJ DA CLASSE:</t>
  </si>
  <si>
    <t>NOME DA SUBCLASSE:</t>
  </si>
  <si>
    <t>CÓDIGO DA SUBCLASSE</t>
  </si>
  <si>
    <t>TAXA GLOBAL DA CLASSE OU SUBCLASSE 1</t>
  </si>
  <si>
    <t>TAXA DE PERFORMANCE DA CLASSE OU SUBCLASSE</t>
  </si>
  <si>
    <t>PERIODICIDADE DE PAGAMENTO DA PERFORMANCE 2</t>
  </si>
  <si>
    <t>PUBLICO ALVO:</t>
  </si>
  <si>
    <t>INVESTIMENTO MINIMO:</t>
  </si>
  <si>
    <t>COTIZAÇÃO DA APLICAÇÃO:</t>
  </si>
  <si>
    <t>CONVERSÃO DO RESGATE:</t>
  </si>
  <si>
    <t>PAGAMENTO DO RESGATE</t>
  </si>
  <si>
    <t>TAXA DE SAÍDA:</t>
  </si>
  <si>
    <t>CARÊNCIA PARA RESGATE:</t>
  </si>
  <si>
    <t>PERMITE INTEGRALIZAÇÃO E RESGATE EM ATIVOS?</t>
  </si>
  <si>
    <t>CISÃO DE PARCELA ILIQUIDA</t>
  </si>
  <si>
    <t>BARREIRAS AOS RESGATES</t>
  </si>
  <si>
    <t>SEÇÃO II - ADMINISTRAÇÃO FIDUCIÁRIA</t>
  </si>
  <si>
    <t>Taxa de Administração Fiduciária</t>
  </si>
  <si>
    <t>Forma de Remuneração*</t>
  </si>
  <si>
    <t>Valor Fixo ou Mínimo</t>
  </si>
  <si>
    <t>Taxa de Administração (% sob PL)</t>
  </si>
  <si>
    <t>FAIXA ATUAL DE REMUNERACAO</t>
  </si>
  <si>
    <t>*VOLUME TOTAL SOB ADMINISTRAÇÃO INCLUINDO TODOS OS VEICULOS ADMINISTRADOS</t>
  </si>
  <si>
    <t>1 ENGLOBA AS TAXAS DE ADMINISTRAÇÃO FIDUCIÁRIA, GESTÃO, DISTRIBUIÇÃO E ESTRUTURAÇÃO DE PREVIDÊNCIA (SE HOUVER)</t>
  </si>
  <si>
    <t>PERIODICIDADE DE COBRANÇA DESCRITA NO REGULAMENTO</t>
  </si>
  <si>
    <t>AS TAXAS DE ADMINISTRAÇÃO E GESTÃO SERÃO COBRADAS MENSALMENTE E A TAXA DE PERFORMANCE CONFORME ULTIMO PERIODO DE COBRANÇA PREVISTO NO REGULAMENTO</t>
  </si>
  <si>
    <t>SEÇÃO III - REMUNERAÇÃO DE GESTÃO E DISTRIBUIÇÃO</t>
  </si>
  <si>
    <t>SUBSEÇÃO I - LISTA DE DISTRIBUIDORES CONTRATADOS</t>
  </si>
  <si>
    <t>SUBSEÇÃO II - ACORDOS COMERCIAIS ENTRE O GESTOR E OS DISTRIBUIDORES DA SUBCLASSE</t>
  </si>
  <si>
    <t>Acordos de remuneração</t>
  </si>
  <si>
    <t>Faixas de Remuneração*</t>
  </si>
  <si>
    <t>Valor Fixo ou Mínimo (anual)</t>
  </si>
  <si>
    <t>Taxa de Distribuição (% sob o PL)</t>
  </si>
  <si>
    <t>Taxa de Performance (do que exceder o benchmark)</t>
  </si>
  <si>
    <t>Taxa de Gestão (sob o PL)</t>
  </si>
  <si>
    <t>Distribuição</t>
  </si>
  <si>
    <t>Gestão</t>
  </si>
  <si>
    <t>OUTRAS RECEITAS RECEBIDAS PELO DISTRIBUIDOR PAGAS DIRETAMENTE PELOS ESSENCIAIS</t>
  </si>
  <si>
    <t>CASO APLICÁVEL - CONDIÇÕES COMPLEMENTARES SOBRE A FORMA DE REMUNERAÇÃO DO DISTRIBUIDOR***</t>
  </si>
  <si>
    <t>Fundo</t>
  </si>
  <si>
    <t>Tx de Perf</t>
  </si>
  <si>
    <t>Taxa Total</t>
  </si>
  <si>
    <t>Rentab. acima do indexador</t>
  </si>
  <si>
    <t>PFEE Fundo</t>
  </si>
  <si>
    <t>Investimento</t>
  </si>
  <si>
    <t>Distribuidor</t>
  </si>
  <si>
    <t>Rateio</t>
  </si>
  <si>
    <t>Gestor % do PL</t>
  </si>
  <si>
    <t>Gestor $$</t>
  </si>
  <si>
    <t>Distribuidor % do PL</t>
  </si>
  <si>
    <t>Distribuidor $$</t>
  </si>
  <si>
    <t>Adm % do PL</t>
  </si>
  <si>
    <t>Adm $$</t>
  </si>
  <si>
    <t>Taxa Total % do PL</t>
  </si>
  <si>
    <t>Taxa Total $$</t>
  </si>
  <si>
    <t>Distr A</t>
  </si>
  <si>
    <t>4) Taxa Total Consolidada</t>
  </si>
  <si>
    <t>3) Taxa de Performance</t>
  </si>
  <si>
    <t>2) Taxas de Gestão, Distribuição e Administração</t>
  </si>
  <si>
    <t>1) Parâmetros do Fundo</t>
  </si>
  <si>
    <t>*VOLUME TOTAL SOB DISTRIBUIÇÃO INCLUINDO TODOS OS VEICULOS DISTRIBUIDOS</t>
  </si>
  <si>
    <t>40.226.121/0001-70</t>
  </si>
  <si>
    <t>PERFIN INFRA ADMINISTRAÇÃO DE RECURSOS LTDA</t>
  </si>
  <si>
    <t>n/a</t>
  </si>
  <si>
    <t>Semestral</t>
  </si>
  <si>
    <t>Geral</t>
  </si>
  <si>
    <t>D+0</t>
  </si>
  <si>
    <t>D+30 dias corridos</t>
  </si>
  <si>
    <t>D+2 dias úteis</t>
  </si>
  <si>
    <t>BTG Pactual Serviços Financeiros S.A. DTVM</t>
  </si>
  <si>
    <t>Perfin Infra Administração de Recursos LTDA</t>
  </si>
  <si>
    <t>Nome</t>
  </si>
  <si>
    <t>CNPJ</t>
  </si>
  <si>
    <t>7 bps no feeder sobre o PL com mínimo de R$ 2,500/mês
1 bp no master sobre o PL com mínimo de R$ 1,000/mês</t>
  </si>
  <si>
    <t>Master sobre o PL e Feeder no mínimo</t>
  </si>
  <si>
    <t>PERFIN EDUCAR FUNDO DE INVESTIMENTO FINANCEIRO EM COTAS DE FUNDOS DE INVESTIMENTO EM AÇÕES</t>
  </si>
  <si>
    <t>15.611.597/0001-88</t>
  </si>
  <si>
    <t>20% sobre o que exceder o IPCA</t>
  </si>
  <si>
    <t>R$ 3.000/mês</t>
  </si>
  <si>
    <t>PERFIN INFRA ADMINISTRAÇÃO DE RECURSOS LTDA.</t>
  </si>
  <si>
    <t>04.232.804/0001-77</t>
  </si>
  <si>
    <t>x</t>
  </si>
  <si>
    <t>20% do que exceder Ipca+6%</t>
  </si>
  <si>
    <t>Acordo Comercial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</si>
</sst>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5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665E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0" fontId="1" fillId="0" borderId="0" xfId="0" applyFont="1"/>
    <xf numFmtId="0" fontId="2" fillId="3" borderId="0" xfId="0" applyFont="1" applyFill="1"/>
    <xf numFmtId="0" fontId="0" fillId="3" borderId="0" xfId="0" applyFill="1"/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6" xfId="0" applyBorder="1"/>
    <xf numFmtId="0" fontId="1" fillId="2" borderId="1" xfId="0" applyFont="1" applyFill="1" applyBorder="1"/>
    <xf numFmtId="0" fontId="1" fillId="2" borderId="3" xfId="0" applyFont="1" applyFill="1" applyBorder="1"/>
    <xf numFmtId="0" fontId="0" fillId="0" borderId="8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/>
    </xf>
    <xf numFmtId="0" fontId="2" fillId="3" borderId="1" xfId="0" applyFont="1" applyFill="1" applyBorder="1"/>
    <xf numFmtId="0" fontId="0" fillId="3" borderId="3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1" fillId="4" borderId="4" xfId="0" applyFont="1" applyFill="1" applyBorder="1"/>
    <xf numFmtId="0" fontId="1" fillId="4" borderId="5" xfId="0" applyFont="1" applyFill="1" applyBorder="1" applyAlignment="1">
      <alignment horizontal="left"/>
    </xf>
    <xf numFmtId="0" fontId="0" fillId="0" borderId="5" xfId="0" applyBorder="1"/>
    <xf numFmtId="0" fontId="0" fillId="0" borderId="8" xfId="0" applyBorder="1"/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4" borderId="4" xfId="0" applyFill="1" applyBorder="1" applyAlignment="1">
      <alignment horizontal="right"/>
    </xf>
    <xf numFmtId="10" fontId="0" fillId="0" borderId="5" xfId="0" applyNumberFormat="1" applyBorder="1" applyAlignment="1">
      <alignment horizontal="left"/>
    </xf>
    <xf numFmtId="9" fontId="0" fillId="0" borderId="5" xfId="0" applyNumberFormat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0" borderId="8" xfId="0" applyBorder="1" applyAlignment="1">
      <alignment horizontal="left"/>
    </xf>
    <xf numFmtId="17" fontId="0" fillId="0" borderId="5" xfId="0" applyNumberFormat="1" applyBorder="1" applyAlignment="1">
      <alignment horizontal="left"/>
    </xf>
    <xf numFmtId="0" fontId="0" fillId="4" borderId="4" xfId="0" applyFill="1" applyBorder="1" applyAlignment="1">
      <alignment horizontal="right" vertical="center"/>
    </xf>
    <xf numFmtId="10" fontId="0" fillId="0" borderId="7" xfId="0" applyNumberFormat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1" fillId="2" borderId="9" xfId="0" applyFont="1" applyFill="1" applyBorder="1"/>
    <xf numFmtId="0" fontId="0" fillId="0" borderId="10" xfId="0" applyBorder="1"/>
    <xf numFmtId="2" fontId="0" fillId="0" borderId="7" xfId="0" applyNumberFormat="1" applyBorder="1" applyAlignment="1">
      <alignment horizontal="center"/>
    </xf>
    <xf numFmtId="44" fontId="0" fillId="0" borderId="5" xfId="1" applyFont="1" applyBorder="1" applyAlignment="1">
      <alignment horizontal="left"/>
    </xf>
    <xf numFmtId="0" fontId="0" fillId="0" borderId="5" xfId="0" applyBorder="1" applyAlignment="1">
      <alignment wrapText="1"/>
    </xf>
    <xf numFmtId="0" fontId="0" fillId="4" borderId="0" xfId="0" applyFill="1" applyAlignment="1">
      <alignment horizontal="center" vertical="center" wrapText="1"/>
    </xf>
    <xf numFmtId="10" fontId="0" fillId="0" borderId="7" xfId="0" applyNumberFormat="1" applyBorder="1"/>
    <xf numFmtId="9" fontId="0" fillId="0" borderId="7" xfId="0" applyNumberFormat="1" applyBorder="1"/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33665E"/>
      <color rgb="FF3366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0</xdr:col>
      <xdr:colOff>1531307</xdr:colOff>
      <xdr:row>3</xdr:row>
      <xdr:rowOff>132618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1C3769-E126-4E66-8587-518B76293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1450"/>
          <a:ext cx="1397957" cy="532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392742</xdr:colOff>
      <xdr:row>0</xdr:row>
      <xdr:rowOff>161925</xdr:rowOff>
    </xdr:from>
    <xdr:to>
      <xdr:col>0</xdr:col>
      <xdr:colOff>1790699</xdr:colOff>
      <xdr:row>3</xdr:row>
      <xdr:rowOff>123093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A34979-4294-6591-3042-DDB731B50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42" y="161925"/>
          <a:ext cx="1397957" cy="532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E63B-3C42-4CB6-8C23-A2CBEDD21A63}">
  <dimension ref="A6:AV62"/>
  <sheetViews>
    <sheetView showGridLines="0" tabSelected="1" workbookViewId="0">
      <selection activeCell="A54" sqref="A54"/>
    </sheetView>
  </sheetViews>
  <sheetFormatPr defaultRowHeight="15" x14ac:dyDescent="0.25"/>
  <cols>
    <col min="1" max="1" width="72.42578125" customWidth="1"/>
    <col min="2" max="2" width="51.28515625" style="12" customWidth="1"/>
    <col min="3" max="3" width="18" customWidth="1"/>
    <col min="4" max="4" width="13.5703125" customWidth="1"/>
    <col min="5" max="5" width="19.7109375" style="1" bestFit="1" customWidth="1"/>
    <col min="6" max="6" width="7.7109375" bestFit="1" customWidth="1"/>
    <col min="7" max="7" width="9.7109375" bestFit="1" customWidth="1"/>
    <col min="8" max="8" width="19.7109375" bestFit="1" customWidth="1"/>
    <col min="9" max="9" width="29" bestFit="1" customWidth="1"/>
    <col min="10" max="10" width="30" bestFit="1" customWidth="1"/>
    <col min="11" max="11" width="35.42578125" bestFit="1" customWidth="1"/>
  </cols>
  <sheetData>
    <row r="6" spans="1:31" ht="15.75" thickBot="1" x14ac:dyDescent="0.3"/>
    <row r="7" spans="1:31" s="7" customFormat="1" x14ac:dyDescent="0.25">
      <c r="A7" s="37" t="s">
        <v>0</v>
      </c>
      <c r="B7" s="38"/>
      <c r="C7"/>
      <c r="D7"/>
      <c r="E7" s="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x14ac:dyDescent="0.25">
      <c r="A8" s="55" t="s">
        <v>1</v>
      </c>
      <c r="B8" s="60">
        <v>45809</v>
      </c>
    </row>
    <row r="9" spans="1:31" ht="30" x14ac:dyDescent="0.25">
      <c r="A9" s="61" t="s">
        <v>2</v>
      </c>
      <c r="B9" s="72" t="s">
        <v>84</v>
      </c>
    </row>
    <row r="10" spans="1:31" ht="15.75" thickBot="1" x14ac:dyDescent="0.3">
      <c r="A10" s="58" t="s">
        <v>3</v>
      </c>
      <c r="B10" s="43" t="s">
        <v>85</v>
      </c>
    </row>
    <row r="11" spans="1:31" ht="15.75" thickBot="1" x14ac:dyDescent="0.3"/>
    <row r="12" spans="1:31" s="7" customFormat="1" x14ac:dyDescent="0.25">
      <c r="A12" s="37" t="s">
        <v>4</v>
      </c>
      <c r="B12" s="38"/>
      <c r="C12"/>
      <c r="D12"/>
      <c r="E12" s="1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5">
      <c r="A13" s="55" t="s">
        <v>5</v>
      </c>
      <c r="B13" s="39" t="s">
        <v>79</v>
      </c>
    </row>
    <row r="14" spans="1:31" ht="15.75" thickBot="1" x14ac:dyDescent="0.3">
      <c r="A14" s="58" t="s">
        <v>6</v>
      </c>
      <c r="B14" s="59" t="s">
        <v>78</v>
      </c>
    </row>
    <row r="15" spans="1:31" ht="15.75" thickBot="1" x14ac:dyDescent="0.3"/>
    <row r="16" spans="1:31" s="7" customFormat="1" x14ac:dyDescent="0.25">
      <c r="A16" s="37" t="s">
        <v>7</v>
      </c>
      <c r="B16" s="38"/>
      <c r="C16"/>
      <c r="D16"/>
      <c r="E16" s="1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2" x14ac:dyDescent="0.25">
      <c r="A17" s="55" t="s">
        <v>8</v>
      </c>
      <c r="B17" s="42" t="s">
        <v>71</v>
      </c>
    </row>
    <row r="18" spans="1:2" x14ac:dyDescent="0.25">
      <c r="A18" s="55" t="s">
        <v>9</v>
      </c>
      <c r="B18" s="39" t="s">
        <v>70</v>
      </c>
    </row>
    <row r="19" spans="1:2" x14ac:dyDescent="0.25">
      <c r="A19" s="55" t="s">
        <v>10</v>
      </c>
      <c r="B19" s="39" t="s">
        <v>72</v>
      </c>
    </row>
    <row r="20" spans="1:2" x14ac:dyDescent="0.25">
      <c r="A20" s="55" t="s">
        <v>11</v>
      </c>
      <c r="B20" s="39" t="s">
        <v>72</v>
      </c>
    </row>
    <row r="21" spans="1:2" x14ac:dyDescent="0.25">
      <c r="A21" s="55" t="s">
        <v>12</v>
      </c>
      <c r="B21" s="56">
        <v>1.4999999999999999E-2</v>
      </c>
    </row>
    <row r="22" spans="1:2" x14ac:dyDescent="0.25">
      <c r="A22" s="55" t="s">
        <v>13</v>
      </c>
      <c r="B22" s="57" t="s">
        <v>86</v>
      </c>
    </row>
    <row r="23" spans="1:2" x14ac:dyDescent="0.25">
      <c r="A23" s="55" t="s">
        <v>14</v>
      </c>
      <c r="B23" s="39" t="s">
        <v>73</v>
      </c>
    </row>
    <row r="24" spans="1:2" x14ac:dyDescent="0.25">
      <c r="A24" s="55" t="s">
        <v>15</v>
      </c>
      <c r="B24" s="39" t="s">
        <v>74</v>
      </c>
    </row>
    <row r="25" spans="1:2" x14ac:dyDescent="0.25">
      <c r="A25" s="55" t="s">
        <v>16</v>
      </c>
      <c r="B25" s="71">
        <v>5000</v>
      </c>
    </row>
    <row r="26" spans="1:2" x14ac:dyDescent="0.25">
      <c r="A26" s="55" t="s">
        <v>17</v>
      </c>
      <c r="B26" s="39" t="s">
        <v>75</v>
      </c>
    </row>
    <row r="27" spans="1:2" x14ac:dyDescent="0.25">
      <c r="A27" s="55" t="s">
        <v>18</v>
      </c>
      <c r="B27" s="39" t="s">
        <v>76</v>
      </c>
    </row>
    <row r="28" spans="1:2" x14ac:dyDescent="0.25">
      <c r="A28" s="55" t="s">
        <v>19</v>
      </c>
      <c r="B28" s="39" t="s">
        <v>77</v>
      </c>
    </row>
    <row r="29" spans="1:2" x14ac:dyDescent="0.25">
      <c r="A29" s="55" t="s">
        <v>20</v>
      </c>
      <c r="B29" s="39" t="s">
        <v>72</v>
      </c>
    </row>
    <row r="30" spans="1:2" x14ac:dyDescent="0.25">
      <c r="A30" s="55" t="s">
        <v>21</v>
      </c>
      <c r="B30" s="39" t="s">
        <v>72</v>
      </c>
    </row>
    <row r="31" spans="1:2" x14ac:dyDescent="0.25">
      <c r="A31" s="55" t="s">
        <v>22</v>
      </c>
      <c r="B31" s="39" t="s">
        <v>72</v>
      </c>
    </row>
    <row r="32" spans="1:2" x14ac:dyDescent="0.25">
      <c r="A32" s="55" t="s">
        <v>23</v>
      </c>
      <c r="B32" s="39" t="s">
        <v>72</v>
      </c>
    </row>
    <row r="33" spans="1:48" ht="15.75" thickBot="1" x14ac:dyDescent="0.3">
      <c r="A33" s="58" t="s">
        <v>24</v>
      </c>
      <c r="B33" s="59" t="s">
        <v>72</v>
      </c>
    </row>
    <row r="34" spans="1:48" s="3" customFormat="1" ht="8.25" x14ac:dyDescent="0.15">
      <c r="A34" s="3" t="s">
        <v>32</v>
      </c>
      <c r="B34" s="14"/>
      <c r="E34" s="17"/>
    </row>
    <row r="35" spans="1:48" s="3" customFormat="1" ht="8.25" x14ac:dyDescent="0.15">
      <c r="A35" s="3" t="s">
        <v>33</v>
      </c>
      <c r="B35" s="14"/>
      <c r="E35" s="17"/>
    </row>
    <row r="36" spans="1:48" s="3" customFormat="1" ht="8.25" x14ac:dyDescent="0.15">
      <c r="A36" s="3" t="s">
        <v>34</v>
      </c>
      <c r="B36" s="14"/>
      <c r="E36" s="17"/>
    </row>
    <row r="37" spans="1:48" ht="15.75" thickBot="1" x14ac:dyDescent="0.3"/>
    <row r="38" spans="1:48" s="7" customFormat="1" x14ac:dyDescent="0.25">
      <c r="A38" s="37" t="s">
        <v>25</v>
      </c>
      <c r="B38" s="44"/>
      <c r="C38" s="45"/>
      <c r="D38" s="45"/>
      <c r="E38" s="46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48" s="4" customFormat="1" ht="51" customHeight="1" x14ac:dyDescent="0.25">
      <c r="A39" s="78" t="s">
        <v>26</v>
      </c>
      <c r="B39" s="47" t="s">
        <v>27</v>
      </c>
      <c r="C39" s="48" t="s">
        <v>28</v>
      </c>
      <c r="D39" s="48" t="s">
        <v>29</v>
      </c>
      <c r="E39" s="49" t="s">
        <v>30</v>
      </c>
      <c r="F39"/>
      <c r="G39"/>
    </row>
    <row r="40" spans="1:48" ht="30" x14ac:dyDescent="0.25">
      <c r="A40" s="78"/>
      <c r="B40" s="50" t="s">
        <v>82</v>
      </c>
      <c r="C40" s="51" t="s">
        <v>87</v>
      </c>
      <c r="D40" s="52">
        <v>8.0000000000000004E-4</v>
      </c>
      <c r="E40" s="53" t="s">
        <v>83</v>
      </c>
    </row>
    <row r="41" spans="1:48" x14ac:dyDescent="0.25">
      <c r="A41" s="78"/>
      <c r="E41" s="25"/>
    </row>
    <row r="42" spans="1:48" x14ac:dyDescent="0.25">
      <c r="A42" s="78"/>
      <c r="E42" s="25"/>
    </row>
    <row r="43" spans="1:48" ht="15.75" thickBot="1" x14ac:dyDescent="0.3">
      <c r="A43" s="79"/>
      <c r="B43" s="54"/>
      <c r="C43" s="27"/>
      <c r="D43" s="27"/>
      <c r="E43" s="32"/>
    </row>
    <row r="44" spans="1:48" s="2" customFormat="1" ht="11.25" x14ac:dyDescent="0.2">
      <c r="A44" s="2" t="s">
        <v>31</v>
      </c>
      <c r="B44" s="15"/>
      <c r="E44" s="19"/>
    </row>
    <row r="46" spans="1:48" ht="15.75" thickBot="1" x14ac:dyDescent="0.3"/>
    <row r="47" spans="1:48" s="7" customFormat="1" x14ac:dyDescent="0.25">
      <c r="A47" s="37" t="s">
        <v>35</v>
      </c>
      <c r="B47" s="38"/>
      <c r="C47"/>
      <c r="D47" s="1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</row>
    <row r="48" spans="1:48" x14ac:dyDescent="0.25">
      <c r="A48" s="28" t="s">
        <v>36</v>
      </c>
      <c r="B48" s="39"/>
    </row>
    <row r="49" spans="1:48" x14ac:dyDescent="0.25">
      <c r="A49" s="40" t="s">
        <v>80</v>
      </c>
      <c r="B49" s="41" t="s">
        <v>81</v>
      </c>
    </row>
    <row r="50" spans="1:48" ht="15.75" thickBot="1" x14ac:dyDescent="0.3">
      <c r="A50" s="29" t="s">
        <v>88</v>
      </c>
      <c r="B50" s="43" t="s">
        <v>89</v>
      </c>
    </row>
    <row r="52" spans="1:48" s="7" customFormat="1" ht="15.75" thickBot="1" x14ac:dyDescent="0.3">
      <c r="A52" s="6" t="s">
        <v>37</v>
      </c>
      <c r="B52" s="13"/>
      <c r="E52" s="18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</row>
    <row r="53" spans="1:48" x14ac:dyDescent="0.25">
      <c r="A53" s="30"/>
      <c r="B53" s="31"/>
      <c r="C53" s="80" t="s">
        <v>44</v>
      </c>
      <c r="D53" s="81"/>
      <c r="E53" s="82"/>
      <c r="F53" s="80" t="s">
        <v>45</v>
      </c>
      <c r="G53" s="81"/>
      <c r="H53" s="82"/>
      <c r="I53" s="33"/>
      <c r="J53" s="34"/>
      <c r="K53" s="35"/>
    </row>
    <row r="54" spans="1:48" s="16" customFormat="1" ht="51" customHeight="1" x14ac:dyDescent="0.25">
      <c r="A54" s="23" t="s">
        <v>38</v>
      </c>
      <c r="B54" s="24" t="s">
        <v>39</v>
      </c>
      <c r="C54" s="23" t="s">
        <v>40</v>
      </c>
      <c r="D54" s="73" t="s">
        <v>41</v>
      </c>
      <c r="E54" s="24" t="s">
        <v>42</v>
      </c>
      <c r="F54" s="23" t="s">
        <v>28</v>
      </c>
      <c r="G54" s="73" t="s">
        <v>43</v>
      </c>
      <c r="H54" s="24" t="s">
        <v>42</v>
      </c>
      <c r="I54" s="23" t="s">
        <v>30</v>
      </c>
      <c r="J54" s="73" t="s">
        <v>46</v>
      </c>
      <c r="K54" s="24" t="s">
        <v>47</v>
      </c>
    </row>
    <row r="55" spans="1:48" ht="15.75" thickBot="1" x14ac:dyDescent="0.3">
      <c r="A55" s="29" t="s">
        <v>92</v>
      </c>
      <c r="B55" s="43" t="s">
        <v>89</v>
      </c>
      <c r="C55" s="26" t="s">
        <v>72</v>
      </c>
      <c r="D55" s="27">
        <v>0</v>
      </c>
      <c r="E55" s="36">
        <v>0</v>
      </c>
      <c r="F55" s="27"/>
      <c r="G55" s="74">
        <v>1</v>
      </c>
      <c r="H55" s="75">
        <v>1</v>
      </c>
      <c r="I55" s="26" t="s">
        <v>90</v>
      </c>
      <c r="J55" s="36" t="s">
        <v>72</v>
      </c>
      <c r="K55" s="32" t="s">
        <v>72</v>
      </c>
    </row>
    <row r="56" spans="1:48" x14ac:dyDescent="0.25">
      <c r="A56" s="1"/>
      <c r="B56" s="1"/>
      <c r="C56" s="1"/>
      <c r="D56" s="9"/>
      <c r="E56" s="10"/>
      <c r="G56" s="9"/>
      <c r="H56" s="10"/>
      <c r="I56" s="1"/>
      <c r="J56" s="1"/>
      <c r="K56" s="1"/>
    </row>
    <row r="60" spans="1:48" s="2" customFormat="1" ht="11.25" x14ac:dyDescent="0.2">
      <c r="A60" s="2" t="s">
        <v>69</v>
      </c>
      <c r="B60" s="15"/>
      <c r="E60" s="19"/>
    </row>
    <row r="61" spans="1:48" s="2" customFormat="1" ht="11.25" x14ac:dyDescent="0.2">
      <c r="B61" s="15"/>
      <c r="E61" s="19"/>
    </row>
    <row r="62" spans="1:48" s="2" customFormat="1" ht="11.25" x14ac:dyDescent="0.2">
      <c r="B62" s="15"/>
      <c r="E62" s="19"/>
    </row>
  </sheetData>
  <mergeCells count="3">
    <mergeCell ref="A39:A43"/>
    <mergeCell ref="F53:H53"/>
    <mergeCell ref="C53:E5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FDF5-B6E9-41D2-894D-F22FE6D4C931}">
  <dimension ref="A7:J22"/>
  <sheetViews>
    <sheetView showGridLines="0" workbookViewId="0">
      <selection activeCell="B25" sqref="B25"/>
    </sheetView>
  </sheetViews>
  <sheetFormatPr defaultRowHeight="15" x14ac:dyDescent="0.25"/>
  <cols>
    <col min="1" max="1" width="45.28515625" bestFit="1" customWidth="1"/>
    <col min="2" max="2" width="14" style="1" bestFit="1" customWidth="1"/>
    <col min="3" max="3" width="23.28515625" style="1" bestFit="1" customWidth="1"/>
    <col min="4" max="4" width="19" style="1" bestFit="1" customWidth="1"/>
    <col min="5" max="5" width="26.28515625" style="1" bestFit="1" customWidth="1"/>
    <col min="6" max="6" width="14.140625" style="1" bestFit="1" customWidth="1"/>
    <col min="7" max="7" width="14.42578125" style="1" customWidth="1"/>
    <col min="8" max="8" width="9.140625" style="1"/>
    <col min="9" max="9" width="17.42578125" style="1" bestFit="1" customWidth="1"/>
    <col min="10" max="10" width="12.28515625" style="1" bestFit="1" customWidth="1"/>
  </cols>
  <sheetData>
    <row r="7" spans="1:10" ht="15.75" thickBot="1" x14ac:dyDescent="0.3">
      <c r="A7" s="6" t="s">
        <v>68</v>
      </c>
    </row>
    <row r="8" spans="1:10" s="5" customFormat="1" x14ac:dyDescent="0.25">
      <c r="A8" s="68" t="s">
        <v>48</v>
      </c>
      <c r="B8" s="1"/>
      <c r="C8" s="20" t="s">
        <v>49</v>
      </c>
      <c r="D8" s="21" t="s">
        <v>50</v>
      </c>
      <c r="E8" s="21" t="s">
        <v>51</v>
      </c>
      <c r="F8" s="21" t="s">
        <v>52</v>
      </c>
      <c r="G8" s="22" t="s">
        <v>53</v>
      </c>
      <c r="H8" s="8"/>
      <c r="I8" s="8"/>
      <c r="J8" s="8"/>
    </row>
    <row r="9" spans="1:10" ht="45.75" thickBot="1" x14ac:dyDescent="0.3">
      <c r="A9" s="77" t="s">
        <v>84</v>
      </c>
      <c r="C9" s="76" t="s">
        <v>91</v>
      </c>
      <c r="D9" s="62">
        <v>1.4999999999999999E-2</v>
      </c>
      <c r="E9" s="66">
        <v>0.15</v>
      </c>
      <c r="F9" s="62">
        <v>0.03</v>
      </c>
      <c r="G9" s="65">
        <v>100000</v>
      </c>
    </row>
    <row r="11" spans="1:10" ht="15.75" thickBot="1" x14ac:dyDescent="0.3">
      <c r="A11" s="6" t="s">
        <v>67</v>
      </c>
    </row>
    <row r="12" spans="1:10" s="5" customFormat="1" x14ac:dyDescent="0.25">
      <c r="A12" s="30" t="s">
        <v>54</v>
      </c>
      <c r="B12" s="22" t="s">
        <v>55</v>
      </c>
      <c r="C12" s="21" t="s">
        <v>56</v>
      </c>
      <c r="D12" s="21" t="s">
        <v>57</v>
      </c>
      <c r="E12" s="21" t="s">
        <v>58</v>
      </c>
      <c r="F12" s="21" t="s">
        <v>59</v>
      </c>
      <c r="G12" s="21" t="s">
        <v>60</v>
      </c>
      <c r="H12" s="21" t="s">
        <v>61</v>
      </c>
      <c r="I12" s="21" t="s">
        <v>62</v>
      </c>
      <c r="J12" s="22" t="s">
        <v>63</v>
      </c>
    </row>
    <row r="13" spans="1:10" ht="15.75" thickBot="1" x14ac:dyDescent="0.3">
      <c r="A13" s="29" t="s">
        <v>64</v>
      </c>
      <c r="B13" s="63">
        <v>0</v>
      </c>
      <c r="C13" s="62">
        <v>1.4200000000000001E-2</v>
      </c>
      <c r="D13" s="64">
        <f>C13*$G$9</f>
        <v>1420</v>
      </c>
      <c r="E13" s="62">
        <v>0</v>
      </c>
      <c r="F13" s="70">
        <f>E13*$G$9</f>
        <v>0</v>
      </c>
      <c r="G13" s="62">
        <v>8.0000000000000004E-4</v>
      </c>
      <c r="H13" s="36">
        <f>G13*$G$9</f>
        <v>80</v>
      </c>
      <c r="I13" s="62">
        <f>G13+E13+C13</f>
        <v>1.5000000000000001E-2</v>
      </c>
      <c r="J13" s="65">
        <f>I13*$G$9</f>
        <v>1500.0000000000002</v>
      </c>
    </row>
    <row r="14" spans="1:10" x14ac:dyDescent="0.25">
      <c r="B14" s="10"/>
      <c r="C14" s="9"/>
      <c r="D14" s="11"/>
      <c r="E14" s="9"/>
      <c r="G14" s="9"/>
      <c r="I14" s="9"/>
      <c r="J14" s="11"/>
    </row>
    <row r="16" spans="1:10" ht="15.75" thickBot="1" x14ac:dyDescent="0.3">
      <c r="A16" s="6" t="s">
        <v>66</v>
      </c>
    </row>
    <row r="17" spans="1:10" s="5" customFormat="1" x14ac:dyDescent="0.25">
      <c r="A17" s="30" t="s">
        <v>54</v>
      </c>
      <c r="B17" s="22" t="s">
        <v>55</v>
      </c>
      <c r="C17" s="20" t="s">
        <v>56</v>
      </c>
      <c r="D17" s="21" t="s">
        <v>57</v>
      </c>
      <c r="E17" s="21" t="s">
        <v>58</v>
      </c>
      <c r="F17" s="21" t="s">
        <v>59</v>
      </c>
      <c r="G17" s="21" t="s">
        <v>60</v>
      </c>
      <c r="H17" s="21" t="s">
        <v>61</v>
      </c>
      <c r="I17" s="21" t="s">
        <v>62</v>
      </c>
      <c r="J17" s="22" t="s">
        <v>63</v>
      </c>
    </row>
    <row r="18" spans="1:10" ht="15.75" thickBot="1" x14ac:dyDescent="0.3">
      <c r="A18" s="29" t="s">
        <v>64</v>
      </c>
      <c r="B18" s="63">
        <v>0</v>
      </c>
      <c r="C18" s="67">
        <f>(1-B18)*$F$9</f>
        <v>0.03</v>
      </c>
      <c r="D18" s="64">
        <f>C18*$G$9</f>
        <v>3000</v>
      </c>
      <c r="E18" s="62">
        <f>B18*$F$9</f>
        <v>0</v>
      </c>
      <c r="F18" s="64">
        <f>E18*$G$9</f>
        <v>0</v>
      </c>
      <c r="G18" s="62"/>
      <c r="H18" s="36"/>
      <c r="I18" s="62">
        <f>C18+E18+G18</f>
        <v>0.03</v>
      </c>
      <c r="J18" s="65">
        <f>D18+F18</f>
        <v>3000</v>
      </c>
    </row>
    <row r="20" spans="1:10" ht="15.75" thickBot="1" x14ac:dyDescent="0.3">
      <c r="A20" s="6" t="s">
        <v>65</v>
      </c>
    </row>
    <row r="21" spans="1:10" s="5" customFormat="1" x14ac:dyDescent="0.25">
      <c r="A21" s="68" t="s">
        <v>54</v>
      </c>
      <c r="B21" s="1"/>
      <c r="C21" s="20" t="s">
        <v>56</v>
      </c>
      <c r="D21" s="21" t="s">
        <v>57</v>
      </c>
      <c r="E21" s="21" t="s">
        <v>58</v>
      </c>
      <c r="F21" s="21" t="s">
        <v>59</v>
      </c>
      <c r="G21" s="21" t="s">
        <v>60</v>
      </c>
      <c r="H21" s="21" t="s">
        <v>61</v>
      </c>
      <c r="I21" s="21" t="s">
        <v>62</v>
      </c>
      <c r="J21" s="22" t="s">
        <v>63</v>
      </c>
    </row>
    <row r="22" spans="1:10" ht="15.75" thickBot="1" x14ac:dyDescent="0.3">
      <c r="A22" s="69" t="s">
        <v>64</v>
      </c>
      <c r="C22" s="67">
        <f>C18+C13</f>
        <v>4.4200000000000003E-2</v>
      </c>
      <c r="D22" s="64">
        <f>C22*$G$9</f>
        <v>4420</v>
      </c>
      <c r="E22" s="62">
        <f>E18+E13</f>
        <v>0</v>
      </c>
      <c r="F22" s="64">
        <f>E22*$G$9</f>
        <v>0</v>
      </c>
      <c r="G22" s="62">
        <v>8.0000000000000004E-4</v>
      </c>
      <c r="H22" s="64">
        <f>G22*$G$9</f>
        <v>80</v>
      </c>
      <c r="I22" s="62">
        <f>I13+I18</f>
        <v>4.4999999999999998E-2</v>
      </c>
      <c r="J22" s="65">
        <f>I22*$G$9</f>
        <v>4500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</vt:lpstr>
      <vt:lpstr>Anexo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Vescovi</dc:creator>
  <cp:lastModifiedBy>Suzana Vescovi</cp:lastModifiedBy>
  <dcterms:created xsi:type="dcterms:W3CDTF">2025-05-08T13:30:57Z</dcterms:created>
  <dcterms:modified xsi:type="dcterms:W3CDTF">2025-06-30T21:21:11Z</dcterms:modified>
</cp:coreProperties>
</file>